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workbookProtection workbookAlgorithmName="SHA-512" workbookHashValue="NQbJ7LL1dF0F3hMhDlF1y8Uh16Lh0DUFFWQxQ7XBE6zGH2NOjxrEB+9lmLP88oJ0t2C57KWLLdRGXCOosL47VA==" workbookSaltValue="tgAy2XfK6AHG7DdIAtZmoQ==" workbookSpinCount="100000" lockStructure="1"/>
  <bookViews>
    <workbookView xWindow="150" yWindow="-315" windowWidth="14430" windowHeight="11640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dpov.osob za PZ " sheetId="7" r:id="rId6"/>
    <sheet name="Školení obsluh plyn.kotlů" sheetId="8" r:id="rId7"/>
    <sheet name="Cenová rekapitulace" sheetId="10" r:id="rId8"/>
  </sheets>
  <definedNames>
    <definedName name="_xlnm.Print_Area" localSheetId="0">'Kontrola a servis plynových zař'!$A$1:$K$18</definedName>
  </definedNames>
  <calcPr calcId="152511"/>
</workbook>
</file>

<file path=xl/calcChain.xml><?xml version="1.0" encoding="utf-8"?>
<calcChain xmlns="http://schemas.openxmlformats.org/spreadsheetml/2006/main">
  <c r="K16" i="4" l="1"/>
  <c r="I19" i="5" l="1"/>
  <c r="I19" i="4"/>
  <c r="K15" i="1" l="1"/>
  <c r="K14" i="1"/>
  <c r="K13" i="1"/>
  <c r="K12" i="1"/>
  <c r="K11" i="1"/>
  <c r="K10" i="1"/>
  <c r="K9" i="1"/>
  <c r="K8" i="1"/>
  <c r="I9" i="9"/>
  <c r="I8" i="9"/>
  <c r="I7" i="9"/>
  <c r="G10" i="9"/>
  <c r="F9" i="8"/>
  <c r="F8" i="8"/>
  <c r="F7" i="8"/>
  <c r="D10" i="8"/>
  <c r="H7" i="7"/>
  <c r="H8" i="7" s="1"/>
  <c r="B9" i="10" s="1"/>
  <c r="F8" i="7"/>
  <c r="I9" i="6"/>
  <c r="I8" i="6"/>
  <c r="G10" i="6"/>
  <c r="K15" i="4"/>
  <c r="K14" i="4"/>
  <c r="K13" i="4"/>
  <c r="K12" i="4"/>
  <c r="K11" i="4"/>
  <c r="K10" i="4"/>
  <c r="K9" i="4"/>
  <c r="K8" i="4"/>
  <c r="K19" i="4" s="1"/>
  <c r="I16" i="1"/>
  <c r="K16" i="5"/>
  <c r="K15" i="5"/>
  <c r="K14" i="5"/>
  <c r="K13" i="5"/>
  <c r="K12" i="5"/>
  <c r="K11" i="5"/>
  <c r="K10" i="5"/>
  <c r="K9" i="5"/>
  <c r="K8" i="5"/>
  <c r="F10" i="8" l="1"/>
  <c r="B10" i="10" s="1"/>
  <c r="I10" i="9"/>
  <c r="B11" i="10" s="1"/>
  <c r="K19" i="5"/>
  <c r="B7" i="10" s="1"/>
  <c r="I10" i="6"/>
  <c r="B8" i="10" s="1"/>
  <c r="K16" i="1"/>
  <c r="B5" i="10" s="1"/>
  <c r="B6" i="10"/>
  <c r="B12" i="10" l="1"/>
</calcChain>
</file>

<file path=xl/sharedStrings.xml><?xml version="1.0" encoding="utf-8"?>
<sst xmlns="http://schemas.openxmlformats.org/spreadsheetml/2006/main" count="252" uniqueCount="87">
  <si>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</si>
  <si>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</si>
  <si>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</si>
  <si>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</si>
  <si>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</si>
  <si>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</si>
  <si>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</si>
  <si>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</si>
  <si>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</si>
  <si>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</si>
  <si>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</si>
  <si>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</si>
  <si>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</si>
  <si>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</si>
  <si>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</si>
  <si>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odpovědných osob za provoz plynových zařízení</t>
  </si>
  <si>
    <t>Školení obsluh plynových kotlů</t>
  </si>
  <si>
    <t>Perioda: 1 x za 5 let</t>
  </si>
  <si>
    <t>Plynová kotelna (specifikace)</t>
  </si>
  <si>
    <t>délka</t>
  </si>
  <si>
    <t xml:space="preserve">po uzávěry před spotřebiči </t>
  </si>
  <si>
    <t xml:space="preserve">cca </t>
  </si>
  <si>
    <t>v kotelnách</t>
  </si>
  <si>
    <t>Spotřebiče</t>
  </si>
  <si>
    <t>Počet        ks</t>
  </si>
  <si>
    <t>Jm.výkon        kW</t>
  </si>
  <si>
    <t xml:space="preserve">Plánovaný termín revize   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</si>
  <si>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</si>
  <si>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</si>
  <si>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</si>
  <si>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</si>
  <si>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 xml:space="preserve"> Průmyslový plynovod</t>
  </si>
  <si>
    <t>05/2010</t>
  </si>
  <si>
    <t>Poslední termín školení</t>
  </si>
  <si>
    <t>05/2015</t>
  </si>
  <si>
    <t>01/2014</t>
  </si>
  <si>
    <t>01/2017</t>
  </si>
  <si>
    <t>Středisko S4 Sever - sklad Cerekvice</t>
  </si>
  <si>
    <t>Nabídková cena celkem za sklad Cerekvice</t>
  </si>
  <si>
    <t>Dakon Dua 24 RT</t>
  </si>
  <si>
    <t>Viessmann Vitoplex</t>
  </si>
  <si>
    <t>Viessmann Vitogas</t>
  </si>
  <si>
    <t>Viessmann Vitodens</t>
  </si>
  <si>
    <t>Viessmann Vitopend</t>
  </si>
  <si>
    <t>Sahara plynová</t>
  </si>
  <si>
    <t>08/2014</t>
  </si>
  <si>
    <t>08/2015</t>
  </si>
  <si>
    <t>08/2016</t>
  </si>
  <si>
    <t>08/2017</t>
  </si>
  <si>
    <t>09/2014</t>
  </si>
  <si>
    <t>09/2015</t>
  </si>
  <si>
    <t>09/2016</t>
  </si>
  <si>
    <t>09/2013</t>
  </si>
  <si>
    <t>m</t>
  </si>
  <si>
    <t>11/2013</t>
  </si>
  <si>
    <t>11/2014</t>
  </si>
  <si>
    <t>11/2015</t>
  </si>
  <si>
    <t>11/2016</t>
  </si>
  <si>
    <t>05/2014</t>
  </si>
  <si>
    <t>Školení obsluh PZ</t>
  </si>
  <si>
    <t>05/2011</t>
  </si>
  <si>
    <t>05/2016</t>
  </si>
  <si>
    <t>cca 2 077</t>
  </si>
  <si>
    <t>2077m</t>
  </si>
  <si>
    <t>Okruh činností</t>
  </si>
  <si>
    <t>Celková cena za středisko uvedená v předchozích listech</t>
  </si>
  <si>
    <t>Kontrola a servis plynových zařízení před topnou sezónou</t>
  </si>
  <si>
    <t>Školení odpovědných osob za PZ</t>
  </si>
  <si>
    <t>Odborná prohlídka kotelny</t>
  </si>
  <si>
    <t>Cena celkem za sklad:</t>
  </si>
  <si>
    <t>od 9/2013</t>
  </si>
  <si>
    <t>do 9/2017</t>
  </si>
  <si>
    <t>Kotelna admin. Budovy - III.kategorie</t>
  </si>
  <si>
    <t>Kotelna HZS - III.kategorie</t>
  </si>
  <si>
    <t>Kotelna olej.hospodářství - II.kategorie</t>
  </si>
  <si>
    <t xml:space="preserve">Kontrola zařízení dle § 3 vyhl. č. 85/1978 Sb. </t>
  </si>
  <si>
    <t xml:space="preserve">Odborná prohlídka kotelny II. a III. Kategorie, dle § 16 vyhl. 91/1993 Sb. </t>
  </si>
  <si>
    <t xml:space="preserve">Revize plynových zařízení dle  § 4 vyhl. č. 85/1978 Sb. </t>
  </si>
  <si>
    <t>Kontrola zařízení dle § 3 vyhl. č. 85/1978 Sb.</t>
  </si>
  <si>
    <t xml:space="preserve">Plánovaný termín    </t>
  </si>
  <si>
    <t>Požadovaná způsobilost: RT PZ</t>
  </si>
  <si>
    <t>05/2017</t>
  </si>
  <si>
    <t>01/2009</t>
  </si>
  <si>
    <r>
      <t xml:space="preserve">Požadovaná způsobilost:  </t>
    </r>
    <r>
      <rPr>
        <b/>
        <sz val="9"/>
        <rFont val="Times New Roman"/>
        <family val="1"/>
        <charset val="238"/>
      </rPr>
      <t>RT PZ</t>
    </r>
  </si>
  <si>
    <t>Školení obsluh plynových kotlů (zkoušky topičů)</t>
  </si>
  <si>
    <t xml:space="preserve">Plánovaný termín kontroly   </t>
  </si>
  <si>
    <t>Celkový počet kontrol za plánované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</si>
</sst>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8" xfId="0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4" xfId="0" applyNumberFormat="1" applyBorder="1"/>
    <xf numFmtId="49" fontId="0" fillId="0" borderId="4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164" fontId="0" fillId="4" borderId="2" xfId="0" applyNumberFormat="1" applyFill="1" applyBorder="1"/>
    <xf numFmtId="164" fontId="0" fillId="4" borderId="8" xfId="0" applyNumberFormat="1" applyFill="1" applyBorder="1"/>
    <xf numFmtId="0" fontId="0" fillId="0" borderId="4" xfId="0" applyNumberForma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164" fontId="0" fillId="4" borderId="4" xfId="0" applyNumberFormat="1" applyFill="1" applyBorder="1"/>
    <xf numFmtId="164" fontId="0" fillId="0" borderId="4" xfId="0" applyNumberFormat="1" applyBorder="1"/>
    <xf numFmtId="0" fontId="6" fillId="3" borderId="1" xfId="0" applyFont="1" applyFill="1" applyBorder="1" applyAlignment="1">
      <alignment vertical="center" wrapText="1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164" fontId="0" fillId="0" borderId="24" xfId="0" applyNumberFormat="1" applyBorder="1" applyAlignment="1">
      <alignment horizontal="right"/>
    </xf>
    <xf numFmtId="0" fontId="0" fillId="0" borderId="10" xfId="0" applyBorder="1" applyAlignment="1">
      <alignment horizontal="left" vertical="center"/>
    </xf>
    <xf numFmtId="164" fontId="0" fillId="0" borderId="11" xfId="0" applyNumberFormat="1" applyBorder="1" applyAlignment="1">
      <alignment horizontal="right"/>
    </xf>
    <xf numFmtId="0" fontId="0" fillId="0" borderId="12" xfId="0" applyBorder="1" applyAlignment="1">
      <alignment horizontal="left" vertical="center"/>
    </xf>
    <xf numFmtId="164" fontId="0" fillId="0" borderId="13" xfId="0" applyNumberFormat="1" applyBorder="1" applyAlignment="1">
      <alignment horizontal="right"/>
    </xf>
    <xf numFmtId="0" fontId="0" fillId="3" borderId="21" xfId="0" applyFill="1" applyBorder="1" applyAlignment="1">
      <alignment vertical="center"/>
    </xf>
    <xf numFmtId="164" fontId="0" fillId="3" borderId="22" xfId="0" applyNumberFormat="1" applyFill="1" applyBorder="1" applyAlignment="1">
      <alignment horizontal="right"/>
    </xf>
    <xf numFmtId="49" fontId="0" fillId="0" borderId="8" xfId="0" applyNumberFormat="1" applyBorder="1"/>
    <xf numFmtId="49" fontId="0" fillId="0" borderId="8" xfId="0" applyNumberFormat="1" applyBorder="1" applyAlignment="1">
      <alignment horizontal="center"/>
    </xf>
    <xf numFmtId="49" fontId="5" fillId="0" borderId="21" xfId="0" applyNumberFormat="1" applyFont="1" applyBorder="1" applyAlignment="1">
      <alignment wrapText="1"/>
    </xf>
    <xf numFmtId="49" fontId="5" fillId="0" borderId="25" xfId="0" applyNumberFormat="1" applyFont="1" applyBorder="1" applyAlignment="1">
      <alignment wrapText="1"/>
    </xf>
    <xf numFmtId="49" fontId="0" fillId="0" borderId="25" xfId="0" applyNumberFormat="1" applyBorder="1"/>
    <xf numFmtId="1" fontId="0" fillId="0" borderId="25" xfId="0" applyNumberFormat="1" applyBorder="1" applyAlignment="1">
      <alignment horizontal="center"/>
    </xf>
    <xf numFmtId="164" fontId="0" fillId="0" borderId="26" xfId="0" applyNumberFormat="1" applyBorder="1"/>
    <xf numFmtId="1" fontId="0" fillId="0" borderId="25" xfId="0" applyNumberFormat="1" applyBorder="1" applyAlignment="1">
      <alignment horizontal="center" vertical="center"/>
    </xf>
    <xf numFmtId="0" fontId="0" fillId="0" borderId="16" xfId="0" applyBorder="1"/>
    <xf numFmtId="0" fontId="0" fillId="0" borderId="8" xfId="0" applyBorder="1"/>
    <xf numFmtId="0" fontId="5" fillId="0" borderId="21" xfId="0" applyFont="1" applyBorder="1" applyAlignment="1">
      <alignment wrapText="1"/>
    </xf>
    <xf numFmtId="0" fontId="0" fillId="0" borderId="25" xfId="0" applyBorder="1"/>
    <xf numFmtId="0" fontId="0" fillId="0" borderId="25" xfId="0" applyBorder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wrapText="1"/>
    </xf>
    <xf numFmtId="0" fontId="0" fillId="0" borderId="16" xfId="0" applyBorder="1" applyAlignment="1">
      <alignment horizontal="center"/>
    </xf>
    <xf numFmtId="164" fontId="0" fillId="4" borderId="16" xfId="0" applyNumberFormat="1" applyFill="1" applyBorder="1"/>
    <xf numFmtId="49" fontId="0" fillId="0" borderId="16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49" fontId="5" fillId="0" borderId="28" xfId="0" applyNumberFormat="1" applyFont="1" applyBorder="1" applyAlignment="1">
      <alignment wrapText="1"/>
    </xf>
    <xf numFmtId="49" fontId="5" fillId="0" borderId="17" xfId="0" applyNumberFormat="1" applyFont="1" applyBorder="1" applyAlignment="1">
      <alignment wrapText="1"/>
    </xf>
    <xf numFmtId="49" fontId="0" fillId="0" borderId="17" xfId="0" applyNumberFormat="1" applyBorder="1"/>
    <xf numFmtId="1" fontId="0" fillId="0" borderId="17" xfId="0" applyNumberFormat="1" applyBorder="1" applyAlignment="1">
      <alignment horizontal="center" vertical="center"/>
    </xf>
    <xf numFmtId="164" fontId="0" fillId="0" borderId="29" xfId="0" applyNumberFormat="1" applyBorder="1"/>
    <xf numFmtId="49" fontId="9" fillId="0" borderId="16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49" fontId="9" fillId="0" borderId="16" xfId="0" applyNumberFormat="1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164" fontId="0" fillId="4" borderId="15" xfId="0" applyNumberFormat="1" applyFill="1" applyBorder="1" applyAlignment="1">
      <alignment horizontal="right" vertical="center"/>
    </xf>
    <xf numFmtId="164" fontId="0" fillId="4" borderId="16" xfId="0" applyNumberFormat="1" applyFill="1" applyBorder="1" applyAlignment="1">
      <alignment horizontal="right" vertical="center"/>
    </xf>
    <xf numFmtId="164" fontId="0" fillId="4" borderId="17" xfId="0" applyNumberFormat="1" applyFill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164" fontId="0" fillId="0" borderId="19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center"/>
    </xf>
    <xf numFmtId="49" fontId="0" fillId="0" borderId="15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center"/>
    </xf>
    <xf numFmtId="49" fontId="0" fillId="0" borderId="31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6"/>
  <sheetViews>
    <sheetView tabSelected="1" zoomScaleNormal="100" workbookViewId="0">
      <selection activeCell="I8" sqref="I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8.1406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37</v>
      </c>
      <c r="B2" s="3"/>
      <c r="C2" s="3"/>
    </row>
    <row r="3" spans="1:11" ht="15.75" thickBot="1" x14ac:dyDescent="0.3"/>
    <row r="4" spans="1:11" ht="77.25" customHeight="1" thickBot="1" x14ac:dyDescent="0.3">
      <c r="A4" s="1" t="s">
        <v>30</v>
      </c>
      <c r="B4" s="1"/>
      <c r="C4" s="1"/>
      <c r="D4" s="2" t="s">
        <v>27</v>
      </c>
      <c r="E4" s="1" t="s">
        <v>28</v>
      </c>
    </row>
    <row r="6" spans="1:11" ht="15.75" thickBot="1" x14ac:dyDescent="0.3">
      <c r="D6" s="21" t="s">
        <v>70</v>
      </c>
      <c r="E6" s="22">
        <v>2014</v>
      </c>
      <c r="F6" s="22">
        <v>2015</v>
      </c>
      <c r="G6" s="22">
        <v>2016</v>
      </c>
      <c r="H6" s="21" t="s">
        <v>71</v>
      </c>
      <c r="I6" s="21"/>
    </row>
    <row r="7" spans="1:11" ht="48.75" thickBot="1" x14ac:dyDescent="0.3">
      <c r="A7" s="91" t="s">
        <v>23</v>
      </c>
      <c r="B7" s="91" t="s">
        <v>24</v>
      </c>
      <c r="C7" s="91" t="s">
        <v>25</v>
      </c>
      <c r="D7" s="91" t="s">
        <v>79</v>
      </c>
      <c r="E7" s="91" t="s">
        <v>79</v>
      </c>
      <c r="F7" s="91" t="s">
        <v>79</v>
      </c>
      <c r="G7" s="91" t="s">
        <v>79</v>
      </c>
      <c r="H7" s="91" t="s">
        <v>79</v>
      </c>
      <c r="I7" s="91" t="s">
        <v>86</v>
      </c>
      <c r="J7" s="91" t="s">
        <v>0</v>
      </c>
      <c r="K7" s="91" t="s">
        <v>1</v>
      </c>
    </row>
    <row r="8" spans="1:11" x14ac:dyDescent="0.25">
      <c r="A8" s="6" t="s">
        <v>39</v>
      </c>
      <c r="B8" s="17">
        <v>1</v>
      </c>
      <c r="C8" s="13">
        <v>11</v>
      </c>
      <c r="D8" s="38" t="s">
        <v>54</v>
      </c>
      <c r="E8" s="38" t="s">
        <v>55</v>
      </c>
      <c r="F8" s="38" t="s">
        <v>56</v>
      </c>
      <c r="G8" s="38" t="s">
        <v>57</v>
      </c>
      <c r="H8" s="24"/>
      <c r="I8" s="35">
        <v>4</v>
      </c>
      <c r="J8" s="43"/>
      <c r="K8" s="44">
        <f>I8*J8</f>
        <v>0</v>
      </c>
    </row>
    <row r="9" spans="1:11" x14ac:dyDescent="0.25">
      <c r="A9" s="7" t="s">
        <v>40</v>
      </c>
      <c r="B9" s="9">
        <v>1</v>
      </c>
      <c r="C9" s="11">
        <v>405</v>
      </c>
      <c r="D9" s="26" t="s">
        <v>54</v>
      </c>
      <c r="E9" s="26" t="s">
        <v>55</v>
      </c>
      <c r="F9" s="26" t="s">
        <v>56</v>
      </c>
      <c r="G9" s="26" t="s">
        <v>57</v>
      </c>
      <c r="H9" s="14"/>
      <c r="I9" s="30">
        <v>4</v>
      </c>
      <c r="J9" s="33"/>
      <c r="K9" s="44">
        <f t="shared" ref="K9:K15" si="0">I9*J9</f>
        <v>0</v>
      </c>
    </row>
    <row r="10" spans="1:11" x14ac:dyDescent="0.25">
      <c r="A10" s="7" t="s">
        <v>41</v>
      </c>
      <c r="B10" s="9">
        <v>1</v>
      </c>
      <c r="C10" s="11">
        <v>48</v>
      </c>
      <c r="D10" s="26" t="s">
        <v>54</v>
      </c>
      <c r="E10" s="26" t="s">
        <v>55</v>
      </c>
      <c r="F10" s="26" t="s">
        <v>56</v>
      </c>
      <c r="G10" s="26" t="s">
        <v>57</v>
      </c>
      <c r="H10" s="14"/>
      <c r="I10" s="30">
        <v>4</v>
      </c>
      <c r="J10" s="33"/>
      <c r="K10" s="44">
        <f t="shared" si="0"/>
        <v>0</v>
      </c>
    </row>
    <row r="11" spans="1:11" x14ac:dyDescent="0.25">
      <c r="A11" s="7" t="s">
        <v>42</v>
      </c>
      <c r="B11" s="9">
        <v>4</v>
      </c>
      <c r="C11" s="11">
        <v>49</v>
      </c>
      <c r="D11" s="26" t="s">
        <v>54</v>
      </c>
      <c r="E11" s="26" t="s">
        <v>55</v>
      </c>
      <c r="F11" s="26" t="s">
        <v>56</v>
      </c>
      <c r="G11" s="26" t="s">
        <v>57</v>
      </c>
      <c r="H11" s="14"/>
      <c r="I11" s="30">
        <v>16</v>
      </c>
      <c r="J11" s="33"/>
      <c r="K11" s="44">
        <f t="shared" si="0"/>
        <v>0</v>
      </c>
    </row>
    <row r="12" spans="1:11" x14ac:dyDescent="0.25">
      <c r="A12" s="7" t="s">
        <v>43</v>
      </c>
      <c r="B12" s="9">
        <v>4</v>
      </c>
      <c r="C12" s="11">
        <v>24</v>
      </c>
      <c r="D12" s="26" t="s">
        <v>54</v>
      </c>
      <c r="E12" s="26" t="s">
        <v>55</v>
      </c>
      <c r="F12" s="26" t="s">
        <v>56</v>
      </c>
      <c r="G12" s="26" t="s">
        <v>57</v>
      </c>
      <c r="H12" s="14"/>
      <c r="I12" s="30">
        <v>16</v>
      </c>
      <c r="J12" s="33"/>
      <c r="K12" s="44">
        <f t="shared" si="0"/>
        <v>0</v>
      </c>
    </row>
    <row r="13" spans="1:11" x14ac:dyDescent="0.25">
      <c r="A13" s="7" t="s">
        <v>40</v>
      </c>
      <c r="B13" s="9">
        <v>1</v>
      </c>
      <c r="C13" s="11">
        <v>285</v>
      </c>
      <c r="D13" s="26" t="s">
        <v>54</v>
      </c>
      <c r="E13" s="26" t="s">
        <v>55</v>
      </c>
      <c r="F13" s="26" t="s">
        <v>56</v>
      </c>
      <c r="G13" s="26" t="s">
        <v>57</v>
      </c>
      <c r="H13" s="14"/>
      <c r="I13" s="30">
        <v>4</v>
      </c>
      <c r="J13" s="33"/>
      <c r="K13" s="44">
        <f t="shared" si="0"/>
        <v>0</v>
      </c>
    </row>
    <row r="14" spans="1:11" x14ac:dyDescent="0.25">
      <c r="A14" s="7" t="s">
        <v>40</v>
      </c>
      <c r="B14" s="7">
        <v>1</v>
      </c>
      <c r="C14" s="11">
        <v>170</v>
      </c>
      <c r="D14" s="26" t="s">
        <v>54</v>
      </c>
      <c r="E14" s="26" t="s">
        <v>55</v>
      </c>
      <c r="F14" s="26" t="s">
        <v>56</v>
      </c>
      <c r="G14" s="26" t="s">
        <v>57</v>
      </c>
      <c r="H14" s="14"/>
      <c r="I14" s="30">
        <v>4</v>
      </c>
      <c r="J14" s="33"/>
      <c r="K14" s="44">
        <f t="shared" si="0"/>
        <v>0</v>
      </c>
    </row>
    <row r="15" spans="1:11" ht="15.75" thickBot="1" x14ac:dyDescent="0.3">
      <c r="A15" s="25" t="s">
        <v>44</v>
      </c>
      <c r="B15" s="15">
        <v>4</v>
      </c>
      <c r="C15" s="16">
        <v>30</v>
      </c>
      <c r="D15" s="27" t="s">
        <v>54</v>
      </c>
      <c r="E15" s="27" t="s">
        <v>55</v>
      </c>
      <c r="F15" s="27" t="s">
        <v>56</v>
      </c>
      <c r="G15" s="27" t="s">
        <v>57</v>
      </c>
      <c r="H15" s="57"/>
      <c r="I15" s="29">
        <v>16</v>
      </c>
      <c r="J15" s="34"/>
      <c r="K15" s="44">
        <f t="shared" si="0"/>
        <v>0</v>
      </c>
    </row>
    <row r="16" spans="1:11" ht="31.5" thickTop="1" thickBot="1" x14ac:dyDescent="0.3">
      <c r="A16" s="58" t="s">
        <v>38</v>
      </c>
      <c r="B16" s="59"/>
      <c r="C16" s="60"/>
      <c r="D16" s="60"/>
      <c r="E16" s="60"/>
      <c r="F16" s="60"/>
      <c r="G16" s="60"/>
      <c r="H16" s="60"/>
      <c r="I16" s="63">
        <f>SUM(I8:I15)</f>
        <v>68</v>
      </c>
      <c r="J16" s="62"/>
      <c r="K16" s="32">
        <f>SUM(K8:K15)</f>
        <v>0</v>
      </c>
    </row>
  </sheetData>
  <sheetProtection algorithmName="SHA-512" hashValue="AyeZe/UjxceBeP3HCO29K1VIMn4XedP/PSRCrMZWDrZCsGKO5qZhhvVquznXAucMMlQ5Q18MngZX9pRrpF85mQ==" saltValue="KjxzLaBPH1ZSUFRWJ7DHEg==" spinCount="100000" sheet="1" objects="1" scenarios="1"/>
  <protectedRanges>
    <protectedRange sqref="J8:J15" name="Oblast1"/>
  </protectedRanges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zoomScale="85" zoomScaleNormal="85" workbookViewId="0">
      <selection activeCell="I8" sqref="I8"/>
    </sheetView>
  </sheetViews>
  <sheetFormatPr defaultRowHeight="15" x14ac:dyDescent="0.25"/>
  <cols>
    <col min="1" max="1" width="25.7109375" bestFit="1" customWidth="1"/>
    <col min="2" max="2" width="9.7109375" customWidth="1"/>
    <col min="3" max="3" width="6.5703125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37</v>
      </c>
      <c r="B2" s="3"/>
      <c r="C2" s="3"/>
    </row>
    <row r="3" spans="1:11" ht="15.75" thickBot="1" x14ac:dyDescent="0.3"/>
    <row r="4" spans="1:11" ht="61.5" thickBot="1" x14ac:dyDescent="0.3">
      <c r="A4" s="1" t="s">
        <v>75</v>
      </c>
      <c r="B4" s="1"/>
      <c r="C4" s="1"/>
      <c r="D4" s="2" t="s">
        <v>29</v>
      </c>
      <c r="E4" s="1" t="s">
        <v>28</v>
      </c>
    </row>
    <row r="6" spans="1:11" ht="15.75" thickBot="1" x14ac:dyDescent="0.3">
      <c r="D6" s="21" t="s">
        <v>70</v>
      </c>
      <c r="E6" s="22">
        <v>2014</v>
      </c>
      <c r="F6" s="22">
        <v>2015</v>
      </c>
      <c r="G6" s="22">
        <v>2016</v>
      </c>
      <c r="H6" s="21" t="s">
        <v>71</v>
      </c>
      <c r="I6" s="21"/>
    </row>
    <row r="7" spans="1:11" ht="48.75" thickBot="1" x14ac:dyDescent="0.3">
      <c r="A7" s="36" t="s">
        <v>23</v>
      </c>
      <c r="B7" s="36" t="s">
        <v>24</v>
      </c>
      <c r="C7" s="36" t="s">
        <v>25</v>
      </c>
      <c r="D7" s="36" t="s">
        <v>85</v>
      </c>
      <c r="E7" s="36" t="s">
        <v>85</v>
      </c>
      <c r="F7" s="36" t="s">
        <v>85</v>
      </c>
      <c r="G7" s="36" t="s">
        <v>85</v>
      </c>
      <c r="H7" s="36" t="s">
        <v>85</v>
      </c>
      <c r="I7" s="36" t="s">
        <v>86</v>
      </c>
      <c r="J7" s="36" t="s">
        <v>0</v>
      </c>
      <c r="K7" s="36" t="s">
        <v>1</v>
      </c>
    </row>
    <row r="8" spans="1:11" x14ac:dyDescent="0.25">
      <c r="A8" s="6" t="s">
        <v>39</v>
      </c>
      <c r="B8" s="17">
        <v>1</v>
      </c>
      <c r="C8" s="13">
        <v>11</v>
      </c>
      <c r="D8" s="38"/>
      <c r="E8" s="41" t="s">
        <v>45</v>
      </c>
      <c r="F8" s="87"/>
      <c r="G8" s="38" t="s">
        <v>47</v>
      </c>
      <c r="H8" s="38" t="s">
        <v>48</v>
      </c>
      <c r="I8" s="42">
        <v>3</v>
      </c>
      <c r="J8" s="43"/>
      <c r="K8" s="44">
        <f>I8*J8</f>
        <v>0</v>
      </c>
    </row>
    <row r="9" spans="1:11" x14ac:dyDescent="0.25">
      <c r="A9" s="7" t="s">
        <v>40</v>
      </c>
      <c r="B9" s="9">
        <v>1</v>
      </c>
      <c r="C9" s="11">
        <v>405</v>
      </c>
      <c r="D9" s="26"/>
      <c r="E9" s="26" t="s">
        <v>45</v>
      </c>
      <c r="F9" s="87"/>
      <c r="G9" s="26" t="s">
        <v>47</v>
      </c>
      <c r="H9" s="26" t="s">
        <v>48</v>
      </c>
      <c r="I9" s="37">
        <v>3</v>
      </c>
      <c r="J9" s="33"/>
      <c r="K9" s="31">
        <f t="shared" ref="K9:K15" si="0">I9*J9</f>
        <v>0</v>
      </c>
    </row>
    <row r="10" spans="1:11" x14ac:dyDescent="0.25">
      <c r="A10" s="7" t="s">
        <v>41</v>
      </c>
      <c r="B10" s="9">
        <v>1</v>
      </c>
      <c r="C10" s="11">
        <v>48</v>
      </c>
      <c r="D10" s="26"/>
      <c r="E10" s="26" t="s">
        <v>45</v>
      </c>
      <c r="F10" s="87"/>
      <c r="G10" s="26" t="s">
        <v>47</v>
      </c>
      <c r="H10" s="26" t="s">
        <v>48</v>
      </c>
      <c r="I10" s="37">
        <v>3</v>
      </c>
      <c r="J10" s="33"/>
      <c r="K10" s="31">
        <f t="shared" si="0"/>
        <v>0</v>
      </c>
    </row>
    <row r="11" spans="1:11" x14ac:dyDescent="0.25">
      <c r="A11" s="7" t="s">
        <v>42</v>
      </c>
      <c r="B11" s="9">
        <v>4</v>
      </c>
      <c r="C11" s="11">
        <v>49</v>
      </c>
      <c r="D11" s="26"/>
      <c r="E11" s="26" t="s">
        <v>45</v>
      </c>
      <c r="F11" s="87"/>
      <c r="G11" s="26" t="s">
        <v>47</v>
      </c>
      <c r="H11" s="26" t="s">
        <v>48</v>
      </c>
      <c r="I11" s="37">
        <v>12</v>
      </c>
      <c r="J11" s="33"/>
      <c r="K11" s="31">
        <f t="shared" si="0"/>
        <v>0</v>
      </c>
    </row>
    <row r="12" spans="1:11" x14ac:dyDescent="0.25">
      <c r="A12" s="7" t="s">
        <v>43</v>
      </c>
      <c r="B12" s="9">
        <v>4</v>
      </c>
      <c r="C12" s="11">
        <v>24</v>
      </c>
      <c r="D12" s="26"/>
      <c r="E12" s="26" t="s">
        <v>45</v>
      </c>
      <c r="F12" s="87"/>
      <c r="G12" s="26" t="s">
        <v>47</v>
      </c>
      <c r="H12" s="26" t="s">
        <v>48</v>
      </c>
      <c r="I12" s="37">
        <v>12</v>
      </c>
      <c r="J12" s="33"/>
      <c r="K12" s="31">
        <f t="shared" si="0"/>
        <v>0</v>
      </c>
    </row>
    <row r="13" spans="1:11" x14ac:dyDescent="0.25">
      <c r="A13" s="7" t="s">
        <v>40</v>
      </c>
      <c r="B13" s="9">
        <v>1</v>
      </c>
      <c r="C13" s="11">
        <v>285</v>
      </c>
      <c r="D13" s="26"/>
      <c r="E13" s="26" t="s">
        <v>45</v>
      </c>
      <c r="F13" s="87"/>
      <c r="G13" s="26" t="s">
        <v>47</v>
      </c>
      <c r="H13" s="26" t="s">
        <v>48</v>
      </c>
      <c r="I13" s="37">
        <v>3</v>
      </c>
      <c r="J13" s="33"/>
      <c r="K13" s="31">
        <f t="shared" si="0"/>
        <v>0</v>
      </c>
    </row>
    <row r="14" spans="1:11" x14ac:dyDescent="0.25">
      <c r="A14" s="7" t="s">
        <v>40</v>
      </c>
      <c r="B14" s="7">
        <v>1</v>
      </c>
      <c r="C14" s="11">
        <v>170</v>
      </c>
      <c r="D14" s="26"/>
      <c r="E14" s="26" t="s">
        <v>45</v>
      </c>
      <c r="F14" s="87"/>
      <c r="G14" s="26" t="s">
        <v>47</v>
      </c>
      <c r="H14" s="26" t="s">
        <v>48</v>
      </c>
      <c r="I14" s="37">
        <v>3</v>
      </c>
      <c r="J14" s="33"/>
      <c r="K14" s="31">
        <f t="shared" si="0"/>
        <v>0</v>
      </c>
    </row>
    <row r="15" spans="1:11" ht="15.75" thickBot="1" x14ac:dyDescent="0.3">
      <c r="A15" s="7" t="s">
        <v>44</v>
      </c>
      <c r="B15" s="15">
        <v>4</v>
      </c>
      <c r="C15" s="16">
        <v>30</v>
      </c>
      <c r="D15" s="27"/>
      <c r="E15" s="38" t="s">
        <v>45</v>
      </c>
      <c r="F15" s="86"/>
      <c r="G15" s="27" t="s">
        <v>47</v>
      </c>
      <c r="H15" s="27" t="s">
        <v>48</v>
      </c>
      <c r="I15" s="39">
        <v>12</v>
      </c>
      <c r="J15" s="34"/>
      <c r="K15" s="31">
        <f t="shared" si="0"/>
        <v>0</v>
      </c>
    </row>
    <row r="16" spans="1:11" x14ac:dyDescent="0.25">
      <c r="A16" s="18" t="s">
        <v>31</v>
      </c>
      <c r="B16" s="8" t="s">
        <v>19</v>
      </c>
      <c r="C16" s="108"/>
      <c r="D16" s="105"/>
      <c r="E16" s="111" t="s">
        <v>45</v>
      </c>
      <c r="F16" s="117"/>
      <c r="G16" s="114" t="s">
        <v>47</v>
      </c>
      <c r="H16" s="105" t="s">
        <v>48</v>
      </c>
      <c r="I16" s="96">
        <v>3</v>
      </c>
      <c r="J16" s="99"/>
      <c r="K16" s="102">
        <f>J16*I16</f>
        <v>0</v>
      </c>
    </row>
    <row r="17" spans="1:11" x14ac:dyDescent="0.25">
      <c r="A17" s="19" t="s">
        <v>20</v>
      </c>
      <c r="B17" s="25" t="s">
        <v>62</v>
      </c>
      <c r="C17" s="109"/>
      <c r="D17" s="106"/>
      <c r="E17" s="112"/>
      <c r="F17" s="118"/>
      <c r="G17" s="115"/>
      <c r="H17" s="106"/>
      <c r="I17" s="97"/>
      <c r="J17" s="100"/>
      <c r="K17" s="103"/>
    </row>
    <row r="18" spans="1:11" ht="15.75" thickBot="1" x14ac:dyDescent="0.3">
      <c r="A18" s="20" t="s">
        <v>22</v>
      </c>
      <c r="B18" s="10" t="s">
        <v>53</v>
      </c>
      <c r="C18" s="110"/>
      <c r="D18" s="107"/>
      <c r="E18" s="113"/>
      <c r="F18" s="119"/>
      <c r="G18" s="116"/>
      <c r="H18" s="107"/>
      <c r="I18" s="98"/>
      <c r="J18" s="101"/>
      <c r="K18" s="104"/>
    </row>
    <row r="19" spans="1:11" ht="31.5" thickTop="1" thickBot="1" x14ac:dyDescent="0.3">
      <c r="A19" s="58" t="s">
        <v>38</v>
      </c>
      <c r="B19" s="59"/>
      <c r="C19" s="60"/>
      <c r="D19" s="60"/>
      <c r="E19" s="60"/>
      <c r="F19" s="60"/>
      <c r="G19" s="60"/>
      <c r="H19" s="60"/>
      <c r="I19" s="61">
        <f>SUM(I8:I16)</f>
        <v>54</v>
      </c>
      <c r="J19" s="62"/>
      <c r="K19" s="32">
        <f>SUM(K8:K16)</f>
        <v>0</v>
      </c>
    </row>
  </sheetData>
  <sheetProtection algorithmName="SHA-512" hashValue="FM9CVSOldOxZZDgtYYfUEyQxU9mmCUzwvz4Q/SaKhl85jXWEP7LuzhLXxjJbHWaoXkzeRAsLOMFcApGayZgwUw==" saltValue="3o67zVceVENVgsP6ExRnBw==" spinCount="100000" sheet="1" objects="1" scenarios="1"/>
  <protectedRanges>
    <protectedRange sqref="J8:J18" name="Oblast1"/>
  </protectedRanges>
  <mergeCells count="9">
    <mergeCell ref="I16:I18"/>
    <mergeCell ref="J16:J18"/>
    <mergeCell ref="K16:K18"/>
    <mergeCell ref="D16:D18"/>
    <mergeCell ref="C16:C18"/>
    <mergeCell ref="E16:E18"/>
    <mergeCell ref="G16:G18"/>
    <mergeCell ref="H16:H18"/>
    <mergeCell ref="F16:F18"/>
  </mergeCells>
  <pageMargins left="0.7" right="0.7" top="0.75" bottom="0.75" header="0.3" footer="0.3"/>
  <pageSetup paperSize="9" scale="94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0"/>
  <sheetViews>
    <sheetView topLeftCell="A2" workbookViewId="0">
      <selection activeCell="I7" sqref="I7"/>
    </sheetView>
  </sheetViews>
  <sheetFormatPr defaultRowHeight="15" x14ac:dyDescent="0.25"/>
  <cols>
    <col min="1" max="1" width="27.28515625" customWidth="1"/>
    <col min="2" max="2" width="18.28515625" customWidth="1"/>
    <col min="3" max="3" width="13.5703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37</v>
      </c>
    </row>
    <row r="3" spans="1:9" ht="15.75" thickBot="1" x14ac:dyDescent="0.3"/>
    <row r="4" spans="1:9" ht="36.75" thickBot="1" x14ac:dyDescent="0.3">
      <c r="A4" s="1" t="s">
        <v>76</v>
      </c>
      <c r="B4" s="77" t="s">
        <v>80</v>
      </c>
      <c r="C4" s="1" t="s">
        <v>3</v>
      </c>
    </row>
    <row r="5" spans="1:9" s="74" customFormat="1" ht="15.75" thickBot="1" x14ac:dyDescent="0.3">
      <c r="B5" s="74" t="s">
        <v>70</v>
      </c>
      <c r="C5" s="74">
        <v>2014</v>
      </c>
      <c r="D5" s="74">
        <v>2015</v>
      </c>
      <c r="E5" s="74">
        <v>2016</v>
      </c>
      <c r="F5" s="74" t="s">
        <v>71</v>
      </c>
    </row>
    <row r="6" spans="1:9" ht="48.75" thickBot="1" x14ac:dyDescent="0.3">
      <c r="A6" s="40" t="s">
        <v>18</v>
      </c>
      <c r="B6" s="36" t="s">
        <v>13</v>
      </c>
      <c r="C6" s="36" t="s">
        <v>13</v>
      </c>
      <c r="D6" s="36" t="s">
        <v>13</v>
      </c>
      <c r="E6" s="36" t="s">
        <v>13</v>
      </c>
      <c r="F6" s="36" t="s">
        <v>13</v>
      </c>
      <c r="G6" s="36" t="s">
        <v>14</v>
      </c>
      <c r="H6" s="36" t="s">
        <v>0</v>
      </c>
      <c r="I6" s="36" t="s">
        <v>1</v>
      </c>
    </row>
    <row r="7" spans="1:9" ht="30" x14ac:dyDescent="0.25">
      <c r="A7" s="78" t="s">
        <v>72</v>
      </c>
      <c r="B7" s="75" t="s">
        <v>52</v>
      </c>
      <c r="C7" s="28" t="s">
        <v>49</v>
      </c>
      <c r="D7" s="28" t="s">
        <v>50</v>
      </c>
      <c r="E7" s="28" t="s">
        <v>51</v>
      </c>
      <c r="F7" s="88"/>
      <c r="G7" s="6">
        <v>4</v>
      </c>
      <c r="H7" s="43"/>
      <c r="I7" s="44">
        <f>G7*H7</f>
        <v>0</v>
      </c>
    </row>
    <row r="8" spans="1:9" x14ac:dyDescent="0.25">
      <c r="A8" s="79" t="s">
        <v>73</v>
      </c>
      <c r="B8" s="75" t="s">
        <v>52</v>
      </c>
      <c r="C8" s="26" t="s">
        <v>49</v>
      </c>
      <c r="D8" s="26" t="s">
        <v>50</v>
      </c>
      <c r="E8" s="26" t="s">
        <v>51</v>
      </c>
      <c r="F8" s="89"/>
      <c r="G8" s="7">
        <v>4</v>
      </c>
      <c r="H8" s="33"/>
      <c r="I8" s="44">
        <f t="shared" ref="I8:I9" si="0">G8*H8</f>
        <v>0</v>
      </c>
    </row>
    <row r="9" spans="1:9" ht="30.75" thickBot="1" x14ac:dyDescent="0.3">
      <c r="A9" s="80" t="s">
        <v>74</v>
      </c>
      <c r="B9" s="76" t="s">
        <v>52</v>
      </c>
      <c r="C9" s="41" t="s">
        <v>49</v>
      </c>
      <c r="D9" s="41" t="s">
        <v>50</v>
      </c>
      <c r="E9" s="41" t="s">
        <v>51</v>
      </c>
      <c r="F9" s="90"/>
      <c r="G9" s="25">
        <v>4</v>
      </c>
      <c r="H9" s="34"/>
      <c r="I9" s="44">
        <f t="shared" si="0"/>
        <v>0</v>
      </c>
    </row>
    <row r="10" spans="1:9" ht="31.5" thickTop="1" thickBot="1" x14ac:dyDescent="0.3">
      <c r="A10" s="66" t="s">
        <v>38</v>
      </c>
      <c r="B10" s="67"/>
      <c r="C10" s="67"/>
      <c r="D10" s="67"/>
      <c r="E10" s="67"/>
      <c r="F10" s="67"/>
      <c r="G10" s="68">
        <f>SUM(G7:G9)</f>
        <v>12</v>
      </c>
      <c r="H10" s="62"/>
      <c r="I10" s="32">
        <f>SUM(I7:I9)</f>
        <v>0</v>
      </c>
    </row>
  </sheetData>
  <sheetProtection algorithmName="SHA-512" hashValue="a4RBrRDvs5GHJ9aQAoP+fPYhyradKq73uqmBBmCgcvJid3AKvDB51hOz0NjKSBgMqMaSDunsGwsS6r3D3p8Cdg==" saltValue="oHACKFBvwwb1bPKqVzYfgg==" spinCount="100000" sheet="1" objects="1" scenarios="1"/>
  <protectedRanges>
    <protectedRange sqref="H7:H9" name="Oblast1"/>
  </protectedRanges>
  <pageMargins left="0.7" right="0.7" top="0.75" bottom="0.75" header="0.3" footer="0.3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customWidth="1"/>
    <col min="4" max="4" width="18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37</v>
      </c>
      <c r="B2" s="3"/>
      <c r="C2" s="3"/>
    </row>
    <row r="3" spans="1:11" ht="15.75" thickBot="1" x14ac:dyDescent="0.3"/>
    <row r="4" spans="1:11" ht="37.5" thickBot="1" x14ac:dyDescent="0.3">
      <c r="A4" s="1" t="s">
        <v>77</v>
      </c>
      <c r="B4" s="1"/>
      <c r="C4" s="1"/>
      <c r="D4" s="2" t="s">
        <v>5</v>
      </c>
      <c r="E4" s="1" t="s">
        <v>7</v>
      </c>
    </row>
    <row r="6" spans="1:11" ht="15.75" thickBot="1" x14ac:dyDescent="0.3">
      <c r="D6" s="21" t="s">
        <v>70</v>
      </c>
      <c r="E6" s="22">
        <v>2014</v>
      </c>
      <c r="F6" s="22">
        <v>2015</v>
      </c>
      <c r="G6" s="22">
        <v>2016</v>
      </c>
      <c r="H6" s="21" t="s">
        <v>71</v>
      </c>
      <c r="I6" s="21"/>
    </row>
    <row r="7" spans="1:11" ht="48.75" thickBot="1" x14ac:dyDescent="0.3">
      <c r="A7" s="36" t="s">
        <v>23</v>
      </c>
      <c r="B7" s="36" t="s">
        <v>24</v>
      </c>
      <c r="C7" s="36" t="s">
        <v>25</v>
      </c>
      <c r="D7" s="36" t="s">
        <v>26</v>
      </c>
      <c r="E7" s="36" t="s">
        <v>2</v>
      </c>
      <c r="F7" s="36" t="s">
        <v>2</v>
      </c>
      <c r="G7" s="36" t="s">
        <v>2</v>
      </c>
      <c r="H7" s="36" t="s">
        <v>2</v>
      </c>
      <c r="I7" s="36" t="s">
        <v>4</v>
      </c>
      <c r="J7" s="36" t="s">
        <v>0</v>
      </c>
      <c r="K7" s="36" t="s">
        <v>1</v>
      </c>
    </row>
    <row r="8" spans="1:11" x14ac:dyDescent="0.25">
      <c r="A8" s="6" t="s">
        <v>39</v>
      </c>
      <c r="B8" s="17">
        <v>1</v>
      </c>
      <c r="C8" s="13">
        <v>11</v>
      </c>
      <c r="D8" s="38"/>
      <c r="E8" s="38"/>
      <c r="F8" s="38" t="s">
        <v>46</v>
      </c>
      <c r="G8" s="38"/>
      <c r="H8" s="38"/>
      <c r="I8" s="35">
        <v>1</v>
      </c>
      <c r="J8" s="43"/>
      <c r="K8" s="44">
        <f>I8*J8</f>
        <v>0</v>
      </c>
    </row>
    <row r="9" spans="1:11" x14ac:dyDescent="0.25">
      <c r="A9" s="7" t="s">
        <v>40</v>
      </c>
      <c r="B9" s="9">
        <v>1</v>
      </c>
      <c r="C9" s="11">
        <v>405</v>
      </c>
      <c r="D9" s="26"/>
      <c r="E9" s="26"/>
      <c r="F9" s="26" t="s">
        <v>46</v>
      </c>
      <c r="G9" s="26"/>
      <c r="H9" s="26"/>
      <c r="I9" s="30">
        <v>1</v>
      </c>
      <c r="J9" s="33"/>
      <c r="K9" s="31">
        <f t="shared" ref="K9:K15" si="0">I9*J9</f>
        <v>0</v>
      </c>
    </row>
    <row r="10" spans="1:11" x14ac:dyDescent="0.25">
      <c r="A10" s="7" t="s">
        <v>41</v>
      </c>
      <c r="B10" s="9">
        <v>1</v>
      </c>
      <c r="C10" s="11">
        <v>48</v>
      </c>
      <c r="D10" s="26"/>
      <c r="E10" s="26"/>
      <c r="F10" s="26" t="s">
        <v>46</v>
      </c>
      <c r="G10" s="26"/>
      <c r="H10" s="26"/>
      <c r="I10" s="30">
        <v>1</v>
      </c>
      <c r="J10" s="33"/>
      <c r="K10" s="31">
        <f t="shared" si="0"/>
        <v>0</v>
      </c>
    </row>
    <row r="11" spans="1:11" x14ac:dyDescent="0.25">
      <c r="A11" s="7" t="s">
        <v>42</v>
      </c>
      <c r="B11" s="9">
        <v>4</v>
      </c>
      <c r="C11" s="11">
        <v>49</v>
      </c>
      <c r="D11" s="26"/>
      <c r="E11" s="26"/>
      <c r="F11" s="26" t="s">
        <v>46</v>
      </c>
      <c r="G11" s="26"/>
      <c r="H11" s="26"/>
      <c r="I11" s="30">
        <v>4</v>
      </c>
      <c r="J11" s="33"/>
      <c r="K11" s="31">
        <f t="shared" si="0"/>
        <v>0</v>
      </c>
    </row>
    <row r="12" spans="1:11" x14ac:dyDescent="0.25">
      <c r="A12" s="7" t="s">
        <v>43</v>
      </c>
      <c r="B12" s="9">
        <v>4</v>
      </c>
      <c r="C12" s="11">
        <v>24</v>
      </c>
      <c r="D12" s="26"/>
      <c r="E12" s="26"/>
      <c r="F12" s="26" t="s">
        <v>46</v>
      </c>
      <c r="G12" s="26"/>
      <c r="H12" s="26"/>
      <c r="I12" s="30">
        <v>4</v>
      </c>
      <c r="J12" s="33"/>
      <c r="K12" s="31">
        <f t="shared" si="0"/>
        <v>0</v>
      </c>
    </row>
    <row r="13" spans="1:11" x14ac:dyDescent="0.25">
      <c r="A13" s="7" t="s">
        <v>40</v>
      </c>
      <c r="B13" s="9">
        <v>1</v>
      </c>
      <c r="C13" s="11">
        <v>285</v>
      </c>
      <c r="D13" s="26"/>
      <c r="E13" s="26"/>
      <c r="F13" s="26" t="s">
        <v>46</v>
      </c>
      <c r="G13" s="26"/>
      <c r="H13" s="26"/>
      <c r="I13" s="30">
        <v>1</v>
      </c>
      <c r="J13" s="33"/>
      <c r="K13" s="31">
        <f t="shared" si="0"/>
        <v>0</v>
      </c>
    </row>
    <row r="14" spans="1:11" x14ac:dyDescent="0.25">
      <c r="A14" s="7" t="s">
        <v>40</v>
      </c>
      <c r="B14" s="7">
        <v>1</v>
      </c>
      <c r="C14" s="11">
        <v>170</v>
      </c>
      <c r="D14" s="26"/>
      <c r="E14" s="26"/>
      <c r="F14" s="26" t="s">
        <v>46</v>
      </c>
      <c r="G14" s="26"/>
      <c r="H14" s="26"/>
      <c r="I14" s="30">
        <v>1</v>
      </c>
      <c r="J14" s="33"/>
      <c r="K14" s="31">
        <f t="shared" si="0"/>
        <v>0</v>
      </c>
    </row>
    <row r="15" spans="1:11" ht="15.75" thickBot="1" x14ac:dyDescent="0.3">
      <c r="A15" s="7" t="s">
        <v>44</v>
      </c>
      <c r="B15" s="15">
        <v>4</v>
      </c>
      <c r="C15" s="16">
        <v>30</v>
      </c>
      <c r="D15" s="27"/>
      <c r="E15" s="27"/>
      <c r="F15" s="27" t="s">
        <v>46</v>
      </c>
      <c r="G15" s="27"/>
      <c r="H15" s="27"/>
      <c r="I15" s="29">
        <v>4</v>
      </c>
      <c r="J15" s="34"/>
      <c r="K15" s="31">
        <f t="shared" si="0"/>
        <v>0</v>
      </c>
    </row>
    <row r="16" spans="1:11" x14ac:dyDescent="0.25">
      <c r="A16" s="18" t="s">
        <v>31</v>
      </c>
      <c r="B16" s="8" t="s">
        <v>19</v>
      </c>
      <c r="C16" s="108"/>
      <c r="D16" s="105"/>
      <c r="E16" s="105"/>
      <c r="F16" s="105" t="s">
        <v>46</v>
      </c>
      <c r="G16" s="105"/>
      <c r="H16" s="105"/>
      <c r="I16" s="96">
        <v>1</v>
      </c>
      <c r="J16" s="99"/>
      <c r="K16" s="102">
        <f>I16*J16</f>
        <v>0</v>
      </c>
    </row>
    <row r="17" spans="1:11" x14ac:dyDescent="0.25">
      <c r="A17" s="19" t="s">
        <v>20</v>
      </c>
      <c r="B17" s="9" t="s">
        <v>21</v>
      </c>
      <c r="C17" s="109"/>
      <c r="D17" s="106"/>
      <c r="E17" s="106"/>
      <c r="F17" s="106"/>
      <c r="G17" s="106"/>
      <c r="H17" s="106"/>
      <c r="I17" s="106"/>
      <c r="J17" s="100"/>
      <c r="K17" s="103"/>
    </row>
    <row r="18" spans="1:11" ht="15.75" thickBot="1" x14ac:dyDescent="0.3">
      <c r="A18" s="20" t="s">
        <v>22</v>
      </c>
      <c r="B18" s="12" t="s">
        <v>63</v>
      </c>
      <c r="C18" s="110"/>
      <c r="D18" s="107"/>
      <c r="E18" s="107"/>
      <c r="F18" s="107"/>
      <c r="G18" s="107"/>
      <c r="H18" s="107"/>
      <c r="I18" s="107"/>
      <c r="J18" s="101"/>
      <c r="K18" s="104"/>
    </row>
    <row r="19" spans="1:11" ht="31.5" thickTop="1" thickBot="1" x14ac:dyDescent="0.3">
      <c r="A19" s="81" t="s">
        <v>38</v>
      </c>
      <c r="B19" s="82"/>
      <c r="C19" s="83"/>
      <c r="D19" s="83"/>
      <c r="E19" s="83"/>
      <c r="F19" s="83"/>
      <c r="G19" s="83"/>
      <c r="H19" s="83"/>
      <c r="I19" s="84">
        <f>SUM(I8:I16)</f>
        <v>18</v>
      </c>
      <c r="J19" s="85"/>
      <c r="K19" s="32">
        <f>SUM(K8:K18)</f>
        <v>0</v>
      </c>
    </row>
  </sheetData>
  <sheetProtection algorithmName="SHA-512" hashValue="BQClC/Wta76RbaefLCG8EXgfvP9r1pm/8dAadsUo40LheE2yAeBxenohKwD1cihdcX37FPDYD1qPk6+RYdnF4w==" saltValue="ow2NCRVTGPmi3AvatIolcA==" spinCount="100000" sheet="1" objects="1" scenarios="1"/>
  <protectedRanges>
    <protectedRange sqref="J8:J18" name="Oblast1"/>
  </protectedRanges>
  <mergeCells count="9">
    <mergeCell ref="I16:I18"/>
    <mergeCell ref="J16:J18"/>
    <mergeCell ref="K16:K18"/>
    <mergeCell ref="C16:C18"/>
    <mergeCell ref="D16:D18"/>
    <mergeCell ref="E16:E18"/>
    <mergeCell ref="F16:F18"/>
    <mergeCell ref="G16:G18"/>
    <mergeCell ref="H16:H18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0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5" width="11.42578125" customWidth="1"/>
    <col min="6" max="6" width="14.85546875" bestFit="1" customWidth="1"/>
    <col min="7" max="8" width="11.42578125" customWidth="1"/>
    <col min="9" max="9" width="15" customWidth="1"/>
  </cols>
  <sheetData>
    <row r="2" spans="1:9" x14ac:dyDescent="0.25">
      <c r="A2" s="3" t="s">
        <v>37</v>
      </c>
    </row>
    <row r="3" spans="1:9" ht="15.75" thickBot="1" x14ac:dyDescent="0.3"/>
    <row r="4" spans="1:9" ht="49.5" thickBot="1" x14ac:dyDescent="0.3">
      <c r="A4" s="1" t="s">
        <v>8</v>
      </c>
      <c r="B4" s="2" t="s">
        <v>5</v>
      </c>
      <c r="C4" s="1" t="s">
        <v>7</v>
      </c>
    </row>
    <row r="5" spans="1:9" x14ac:dyDescent="0.25">
      <c r="A5" s="69"/>
      <c r="B5" s="70"/>
      <c r="C5" s="69"/>
    </row>
    <row r="6" spans="1:9" s="22" customFormat="1" ht="15.75" thickBot="1" x14ac:dyDescent="0.3">
      <c r="B6" s="22" t="s">
        <v>70</v>
      </c>
      <c r="C6" s="22">
        <v>2014</v>
      </c>
      <c r="D6" s="22">
        <v>2015</v>
      </c>
      <c r="E6" s="22">
        <v>2016</v>
      </c>
      <c r="F6" s="22" t="s">
        <v>71</v>
      </c>
    </row>
    <row r="7" spans="1:9" ht="48.75" thickBot="1" x14ac:dyDescent="0.3">
      <c r="A7" s="36" t="s">
        <v>12</v>
      </c>
      <c r="B7" s="36" t="s">
        <v>9</v>
      </c>
      <c r="C7" s="36" t="s">
        <v>9</v>
      </c>
      <c r="D7" s="36" t="s">
        <v>9</v>
      </c>
      <c r="E7" s="36" t="s">
        <v>9</v>
      </c>
      <c r="F7" s="36" t="s">
        <v>9</v>
      </c>
      <c r="G7" s="36" t="s">
        <v>10</v>
      </c>
      <c r="H7" s="36" t="s">
        <v>11</v>
      </c>
      <c r="I7" s="36" t="s">
        <v>1</v>
      </c>
    </row>
    <row r="8" spans="1:9" x14ac:dyDescent="0.25">
      <c r="A8" s="5">
        <v>9</v>
      </c>
      <c r="B8" s="23"/>
      <c r="C8" s="26" t="s">
        <v>58</v>
      </c>
      <c r="D8" s="23"/>
      <c r="E8" s="23"/>
      <c r="F8" s="92" t="s">
        <v>81</v>
      </c>
      <c r="G8" s="35">
        <v>2</v>
      </c>
      <c r="H8" s="43"/>
      <c r="I8" s="44">
        <f>G8*H8</f>
        <v>0</v>
      </c>
    </row>
    <row r="9" spans="1:9" ht="15.75" thickBot="1" x14ac:dyDescent="0.3">
      <c r="A9" s="64">
        <v>3</v>
      </c>
      <c r="B9" s="65"/>
      <c r="C9" s="27" t="s">
        <v>35</v>
      </c>
      <c r="D9" s="56"/>
      <c r="E9" s="65"/>
      <c r="F9" s="93" t="s">
        <v>36</v>
      </c>
      <c r="G9" s="25">
        <v>2</v>
      </c>
      <c r="H9" s="34"/>
      <c r="I9" s="31">
        <f>G9*H9</f>
        <v>0</v>
      </c>
    </row>
    <row r="10" spans="1:9" ht="31.5" thickTop="1" thickBot="1" x14ac:dyDescent="0.3">
      <c r="A10" s="66" t="s">
        <v>38</v>
      </c>
      <c r="B10" s="67"/>
      <c r="C10" s="67"/>
      <c r="D10" s="67"/>
      <c r="E10" s="67"/>
      <c r="F10" s="94"/>
      <c r="G10" s="68">
        <f>SUM(G8:G9)</f>
        <v>4</v>
      </c>
      <c r="H10" s="62"/>
      <c r="I10" s="32">
        <f>SUM(I8:I9)</f>
        <v>0</v>
      </c>
    </row>
  </sheetData>
  <sheetProtection algorithmName="SHA-512" hashValue="+kVb/fNg2uI/8lHFAcBBDI8iH8ncl2GfWOBlOBsSjR7FAVM2cLdcGm89GQ/LFUY2fkUG24dt3m4yQQAL7tP6VA==" saltValue="dSnB7j33PUYny8rPo0o+dA==" spinCount="100000" sheet="1" objects="1" scenarios="1"/>
  <protectedRanges>
    <protectedRange sqref="H8:H9" name="Oblast1"/>
  </protectedRange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workbookViewId="0">
      <selection activeCell="G7" sqref="G7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</cols>
  <sheetData>
    <row r="2" spans="1:8" x14ac:dyDescent="0.25">
      <c r="A2" s="3" t="s">
        <v>37</v>
      </c>
    </row>
    <row r="3" spans="1:8" ht="15.75" thickBot="1" x14ac:dyDescent="0.3"/>
    <row r="4" spans="1:8" ht="37.5" thickBot="1" x14ac:dyDescent="0.3">
      <c r="A4" s="1" t="s">
        <v>15</v>
      </c>
      <c r="B4" s="2" t="s">
        <v>5</v>
      </c>
      <c r="C4" s="1" t="s">
        <v>7</v>
      </c>
    </row>
    <row r="5" spans="1:8" s="74" customFormat="1" ht="15.75" thickBot="1" x14ac:dyDescent="0.3">
      <c r="B5" s="74">
        <v>2014</v>
      </c>
      <c r="C5" s="74">
        <v>2015</v>
      </c>
      <c r="D5" s="74">
        <v>2016</v>
      </c>
      <c r="E5" s="74" t="s">
        <v>71</v>
      </c>
    </row>
    <row r="6" spans="1:8" ht="48.75" thickBot="1" x14ac:dyDescent="0.3">
      <c r="A6" s="36" t="s">
        <v>12</v>
      </c>
      <c r="B6" s="36" t="s">
        <v>9</v>
      </c>
      <c r="C6" s="36" t="s">
        <v>9</v>
      </c>
      <c r="D6" s="36" t="s">
        <v>9</v>
      </c>
      <c r="E6" s="36" t="s">
        <v>9</v>
      </c>
      <c r="F6" s="36" t="s">
        <v>10</v>
      </c>
      <c r="G6" s="36" t="s">
        <v>11</v>
      </c>
      <c r="H6" s="36" t="s">
        <v>1</v>
      </c>
    </row>
    <row r="7" spans="1:8" ht="15.75" thickBot="1" x14ac:dyDescent="0.3">
      <c r="A7" s="64">
        <v>1</v>
      </c>
      <c r="B7" s="64"/>
      <c r="C7" s="73" t="s">
        <v>34</v>
      </c>
      <c r="D7" s="64"/>
      <c r="E7" s="64"/>
      <c r="F7" s="71">
        <v>1</v>
      </c>
      <c r="G7" s="72"/>
      <c r="H7" s="44">
        <f>F7*G7</f>
        <v>0</v>
      </c>
    </row>
    <row r="8" spans="1:8" ht="31.5" thickTop="1" thickBot="1" x14ac:dyDescent="0.3">
      <c r="A8" s="66" t="s">
        <v>38</v>
      </c>
      <c r="B8" s="67"/>
      <c r="C8" s="67"/>
      <c r="D8" s="67"/>
      <c r="E8" s="67"/>
      <c r="F8" s="68">
        <f>F7</f>
        <v>1</v>
      </c>
      <c r="G8" s="62"/>
      <c r="H8" s="32">
        <f>H7</f>
        <v>0</v>
      </c>
    </row>
  </sheetData>
  <sheetProtection algorithmName="SHA-512" hashValue="dWIy4lg3E/O8WttD86QPbwj9gmXCbgDkS3bfvjKFbnbQYnxe+vfD8TspQBj8LxAZg2K9RwTb6cmO6cz6vjwCFA==" saltValue="ntDP1Hw2ETrp1WW8PVvwxw==" spinCount="100000" sheet="1" objects="1" scenarios="1"/>
  <protectedRanges>
    <protectedRange sqref="G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37</v>
      </c>
    </row>
    <row r="3" spans="1:6" ht="15.75" thickBot="1" x14ac:dyDescent="0.3"/>
    <row r="4" spans="1:6" ht="25.5" thickBot="1" x14ac:dyDescent="0.3">
      <c r="A4" s="1" t="s">
        <v>84</v>
      </c>
      <c r="B4" s="77" t="s">
        <v>83</v>
      </c>
      <c r="C4" s="1" t="s">
        <v>17</v>
      </c>
    </row>
    <row r="5" spans="1:6" ht="15.75" thickBot="1" x14ac:dyDescent="0.3"/>
    <row r="6" spans="1:6" ht="48.75" thickBot="1" x14ac:dyDescent="0.3">
      <c r="A6" s="45" t="s">
        <v>12</v>
      </c>
      <c r="B6" s="45" t="s">
        <v>33</v>
      </c>
      <c r="C6" s="45" t="s">
        <v>9</v>
      </c>
      <c r="D6" s="45" t="s">
        <v>10</v>
      </c>
      <c r="E6" s="45" t="s">
        <v>11</v>
      </c>
      <c r="F6" s="45" t="s">
        <v>1</v>
      </c>
    </row>
    <row r="7" spans="1:6" x14ac:dyDescent="0.25">
      <c r="A7" s="5">
        <v>7</v>
      </c>
      <c r="B7" s="38" t="s">
        <v>32</v>
      </c>
      <c r="C7" s="38" t="s">
        <v>34</v>
      </c>
      <c r="D7" s="6">
        <v>1</v>
      </c>
      <c r="E7" s="43"/>
      <c r="F7" s="44">
        <f>D7*E7</f>
        <v>0</v>
      </c>
    </row>
    <row r="8" spans="1:6" x14ac:dyDescent="0.25">
      <c r="A8" s="4">
        <v>2</v>
      </c>
      <c r="B8" s="38" t="s">
        <v>60</v>
      </c>
      <c r="C8" s="38" t="s">
        <v>61</v>
      </c>
      <c r="D8" s="7">
        <v>1</v>
      </c>
      <c r="E8" s="33"/>
      <c r="F8" s="44">
        <f t="shared" ref="F8:F9" si="0">D8*E8</f>
        <v>0</v>
      </c>
    </row>
    <row r="9" spans="1:6" ht="15.75" thickBot="1" x14ac:dyDescent="0.3">
      <c r="A9" s="65">
        <v>3</v>
      </c>
      <c r="B9" s="95" t="s">
        <v>82</v>
      </c>
      <c r="C9" s="95" t="s">
        <v>35</v>
      </c>
      <c r="D9" s="25">
        <v>1</v>
      </c>
      <c r="E9" s="34"/>
      <c r="F9" s="44">
        <f t="shared" si="0"/>
        <v>0</v>
      </c>
    </row>
    <row r="10" spans="1:6" ht="31.5" thickTop="1" thickBot="1" x14ac:dyDescent="0.3">
      <c r="A10" s="66" t="s">
        <v>38</v>
      </c>
      <c r="B10" s="67"/>
      <c r="C10" s="67"/>
      <c r="D10" s="68">
        <f>SUM(D7:D9)</f>
        <v>3</v>
      </c>
      <c r="E10" s="62"/>
      <c r="F10" s="32">
        <f>SUM(F7:F9)</f>
        <v>0</v>
      </c>
    </row>
  </sheetData>
  <sheetProtection algorithmName="SHA-512" hashValue="u1w7exJKqd8DcIvjybtq1QsvSpIPiLYvo6DmViLC2UFVFF4BRjazNyyAS/T7aTaPqznRR/TZpd4uaR0mYic3Mw==" saltValue="inYNiPWprz+6CDHUbXK5wA==" spinCount="100000" sheet="1" objects="1" scenarios="1"/>
  <protectedRanges>
    <protectedRange sqref="E7:E9" name="Oblast1"/>
  </protectedRange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activeCell="E11" sqref="E11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37</v>
      </c>
    </row>
    <row r="3" spans="1:2" ht="15.75" thickBot="1" x14ac:dyDescent="0.3"/>
    <row r="4" spans="1:2" ht="30.75" thickBot="1" x14ac:dyDescent="0.3">
      <c r="A4" s="46" t="s">
        <v>64</v>
      </c>
      <c r="B4" s="47" t="s">
        <v>65</v>
      </c>
    </row>
    <row r="5" spans="1:2" ht="30" x14ac:dyDescent="0.25">
      <c r="A5" s="48" t="s">
        <v>66</v>
      </c>
      <c r="B5" s="49">
        <f>'Kontrola a servis plynových zař'!K16</f>
        <v>0</v>
      </c>
    </row>
    <row r="6" spans="1:2" x14ac:dyDescent="0.25">
      <c r="A6" s="50" t="s">
        <v>78</v>
      </c>
      <c r="B6" s="51">
        <f>'Kontrola vč. plynovodu'!K19</f>
        <v>0</v>
      </c>
    </row>
    <row r="7" spans="1:2" x14ac:dyDescent="0.25">
      <c r="A7" s="50" t="s">
        <v>6</v>
      </c>
      <c r="B7" s="51">
        <f>'Revize plynových zařízení'!K19</f>
        <v>0</v>
      </c>
    </row>
    <row r="8" spans="1:2" x14ac:dyDescent="0.25">
      <c r="A8" s="50" t="s">
        <v>59</v>
      </c>
      <c r="B8" s="51">
        <f>'Školení obsluh PZ'!I10</f>
        <v>0</v>
      </c>
    </row>
    <row r="9" spans="1:2" x14ac:dyDescent="0.25">
      <c r="A9" s="50" t="s">
        <v>67</v>
      </c>
      <c r="B9" s="51">
        <f>'Školení odpov.osob za PZ '!H8</f>
        <v>0</v>
      </c>
    </row>
    <row r="10" spans="1:2" x14ac:dyDescent="0.25">
      <c r="A10" s="50" t="s">
        <v>16</v>
      </c>
      <c r="B10" s="51">
        <f>'Školení obsluh plyn.kotlů'!F10</f>
        <v>0</v>
      </c>
    </row>
    <row r="11" spans="1:2" ht="15.75" thickBot="1" x14ac:dyDescent="0.3">
      <c r="A11" s="52" t="s">
        <v>68</v>
      </c>
      <c r="B11" s="53">
        <f>'Odb.prohlídka kotelny'!I10</f>
        <v>0</v>
      </c>
    </row>
    <row r="12" spans="1:2" ht="15.75" thickBot="1" x14ac:dyDescent="0.3">
      <c r="A12" s="54" t="s">
        <v>69</v>
      </c>
      <c r="B12" s="55">
        <f>SUM(B5:B11)</f>
        <v>0</v>
      </c>
    </row>
  </sheetData>
  <sheetProtection algorithmName="SHA-512" hashValue="NdoA/MToPJ8Gqx7tWNrQ0+wBLJ627AiGthkjbQB+fJZE6tUBJz8W1ryW7kdvdF1VguulDODMS5nnH9iG/PY5QQ==" saltValue="lzwY7+CDsXhC2UQDqZu59A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odpov.osob za PZ </vt:lpstr>
      <vt:lpstr>Školení obsluh plyn.kotlů</vt:lpstr>
      <vt:lpstr>Cenová rekapitulace</vt:lpstr>
      <vt:lpstr>'Kontrola a servis plynových zař'!Oblast_tisku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2013-05-30T16:50:03Z</dcterms:modified>
</cp:coreProperties>
</file>